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Parish Councils\2022-23\Old Hunstanton\"/>
    </mc:Choice>
  </mc:AlternateContent>
  <xr:revisionPtr revIDLastSave="0" documentId="13_ncr:1_{940986CA-1D28-48F0-8AD4-27660708A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P11" i="1"/>
  <c r="P10" i="1"/>
  <c r="H11" i="1"/>
  <c r="H10" i="1"/>
  <c r="H24" i="1" l="1"/>
  <c r="H22" i="1"/>
  <c r="H17" i="1"/>
  <c r="H21" i="1"/>
  <c r="N13" i="1" l="1"/>
  <c r="L13" i="1"/>
  <c r="P20" i="1"/>
  <c r="P15" i="1" l="1"/>
  <c r="H29" i="1"/>
  <c r="P12" i="1"/>
  <c r="P9" i="1"/>
  <c r="P8" i="1"/>
  <c r="P7" i="1"/>
  <c r="H23" i="1"/>
  <c r="H20" i="1"/>
  <c r="H19" i="1"/>
  <c r="H18" i="1"/>
  <c r="H16" i="1"/>
  <c r="H15" i="1"/>
  <c r="H14" i="1"/>
  <c r="H13" i="1"/>
  <c r="H12" i="1"/>
  <c r="H9" i="1"/>
  <c r="H8" i="1"/>
  <c r="H7" i="1"/>
  <c r="P13" i="1" l="1"/>
  <c r="F27" i="1"/>
  <c r="F31" i="1" s="1"/>
  <c r="N23" i="1" s="1"/>
  <c r="D27" i="1"/>
  <c r="D31" i="1" s="1"/>
  <c r="L23" i="1" s="1"/>
  <c r="P23" i="1" l="1"/>
  <c r="H27" i="1"/>
  <c r="H31" i="1" s="1"/>
  <c r="P17" i="1"/>
  <c r="L17" i="1"/>
  <c r="L22" i="1" s="1"/>
  <c r="L25" i="1" s="1"/>
  <c r="N17" i="1"/>
  <c r="N22" i="1" s="1"/>
  <c r="P22" i="1" l="1"/>
  <c r="P25" i="1" s="1"/>
  <c r="N25" i="1"/>
</calcChain>
</file>

<file path=xl/sharedStrings.xml><?xml version="1.0" encoding="utf-8"?>
<sst xmlns="http://schemas.openxmlformats.org/spreadsheetml/2006/main" count="55" uniqueCount="50">
  <si>
    <t>Income</t>
  </si>
  <si>
    <t>Budgeted</t>
  </si>
  <si>
    <t>Actual</t>
  </si>
  <si>
    <t>Variance</t>
  </si>
  <si>
    <t>NET TOTAL</t>
  </si>
  <si>
    <t>VAT</t>
  </si>
  <si>
    <t>GROSS TOTAL</t>
  </si>
  <si>
    <t>Insurance</t>
  </si>
  <si>
    <t>Subscriptions</t>
  </si>
  <si>
    <t>Precept</t>
  </si>
  <si>
    <t>Grant</t>
  </si>
  <si>
    <t>Other</t>
  </si>
  <si>
    <t>Bank Interest</t>
  </si>
  <si>
    <t>VAT Refund</t>
  </si>
  <si>
    <t>Expenses</t>
  </si>
  <si>
    <t>Income to Date</t>
  </si>
  <si>
    <t>Expenses to Date</t>
  </si>
  <si>
    <t>CIL</t>
  </si>
  <si>
    <t>OLD HUNSTANTON PARISH COUNCIL</t>
  </si>
  <si>
    <t>Staff Costs</t>
  </si>
  <si>
    <t>Electricity</t>
  </si>
  <si>
    <t>Courses/Training</t>
  </si>
  <si>
    <t>Audit Fees</t>
  </si>
  <si>
    <t>Chairman's Increments</t>
  </si>
  <si>
    <t>Street Maintenance</t>
  </si>
  <si>
    <t>Rental Meeting Premises</t>
  </si>
  <si>
    <t>OHIB/Playground</t>
  </si>
  <si>
    <t>Advertising</t>
  </si>
  <si>
    <t>Neighbourhood Plan</t>
  </si>
  <si>
    <t>Traffic Regulation Orders</t>
  </si>
  <si>
    <t>Sundry Expenses</t>
  </si>
  <si>
    <t>The Norfolk Hospice</t>
  </si>
  <si>
    <t xml:space="preserve"> </t>
  </si>
  <si>
    <t>Funds at 01.04.2022</t>
  </si>
  <si>
    <t>Staff &amp; Office Expenses</t>
  </si>
  <si>
    <t>Other Grants/Donations</t>
  </si>
  <si>
    <t>Election Costs</t>
  </si>
  <si>
    <t>J Rabey fee.</t>
  </si>
  <si>
    <t>Includes NPTS, NALC and Scribe.</t>
  </si>
  <si>
    <t>A VAT reclaim for the year will be</t>
  </si>
  <si>
    <t>submitted in April 2023.</t>
  </si>
  <si>
    <t>HALF YEAR REVIEW - (01/04/2022 to 30/09/2022)</t>
  </si>
  <si>
    <t>Funds at 30.09.2022</t>
  </si>
  <si>
    <t>Notes:                            1</t>
  </si>
  <si>
    <t>VAT reclaimed for the year to 31.03.22.</t>
  </si>
  <si>
    <t>Includes Epsom projector £440.85 and</t>
  </si>
  <si>
    <t>Ewing payroll charges for year £120.00.</t>
  </si>
  <si>
    <t>Play Area maintenance and annual</t>
  </si>
  <si>
    <t>inspection.</t>
  </si>
  <si>
    <t>E-On £151.72 and Npower £41.03.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</si>
</sst>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3" fillId="0" borderId="4" xfId="0" applyFont="1" applyBorder="1"/>
    <xf numFmtId="2" fontId="0" fillId="0" borderId="0" xfId="0" applyNumberFormat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2" fontId="1" fillId="0" borderId="14" xfId="0" applyNumberFormat="1" applyFont="1" applyBorder="1"/>
    <xf numFmtId="0" fontId="0" fillId="0" borderId="15" xfId="0" applyBorder="1"/>
    <xf numFmtId="2" fontId="1" fillId="0" borderId="15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1" fillId="0" borderId="15" xfId="0" applyFont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2" fontId="0" fillId="2" borderId="0" xfId="0" applyNumberFormat="1" applyFill="1"/>
    <xf numFmtId="0" fontId="0" fillId="2" borderId="7" xfId="0" applyFill="1" applyBorder="1"/>
    <xf numFmtId="1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17" xfId="0" applyBorder="1"/>
    <xf numFmtId="0" fontId="0" fillId="2" borderId="2" xfId="0" applyFill="1" applyBorder="1"/>
    <xf numFmtId="0" fontId="0" fillId="0" borderId="3" xfId="0" applyBorder="1"/>
    <xf numFmtId="0" fontId="0" fillId="0" borderId="5" xfId="0" applyBorder="1"/>
    <xf numFmtId="2" fontId="0" fillId="0" borderId="5" xfId="0" applyNumberFormat="1" applyBorder="1"/>
    <xf numFmtId="0" fontId="0" fillId="0" borderId="8" xfId="0" applyBorder="1"/>
    <xf numFmtId="0" fontId="3" fillId="0" borderId="11" xfId="0" applyFont="1" applyBorder="1"/>
    <xf numFmtId="0" fontId="1" fillId="0" borderId="11" xfId="0" applyFont="1" applyBorder="1" applyAlignment="1">
      <alignment horizontal="center"/>
    </xf>
    <xf numFmtId="2" fontId="1" fillId="0" borderId="11" xfId="0" applyNumberFormat="1" applyFont="1" applyBorder="1"/>
    <xf numFmtId="2" fontId="0" fillId="0" borderId="11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8" xfId="0" applyNumberForma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0" fillId="0" borderId="19" xfId="0" applyNumberFormat="1" applyBorder="1"/>
    <xf numFmtId="0" fontId="0" fillId="0" borderId="20" xfId="0" applyBorder="1"/>
    <xf numFmtId="1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6" xfId="0" applyNumberFormat="1" applyBorder="1"/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B4" sqref="B4"/>
    </sheetView>
  </sheetViews>
  <sheetFormatPr defaultRowHeight="15" x14ac:dyDescent="0.25"/>
  <cols>
    <col min="3" max="3" width="4.85546875" customWidth="1"/>
    <col min="5" max="5" width="2.140625" customWidth="1"/>
    <col min="7" max="7" width="2.5703125" customWidth="1"/>
    <col min="9" max="10" width="4.5703125" customWidth="1"/>
    <col min="11" max="11" width="19.28515625" customWidth="1"/>
    <col min="13" max="13" width="2.140625" customWidth="1"/>
    <col min="15" max="15" width="2.140625" customWidth="1"/>
    <col min="16" max="16" width="9.5703125" customWidth="1"/>
    <col min="17" max="17" width="4.85546875" customWidth="1"/>
  </cols>
  <sheetData>
    <row r="1" spans="1:17" ht="18.75" x14ac:dyDescent="0.3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ht="16.5" thickBot="1" x14ac:dyDescent="0.3">
      <c r="A2" s="52" t="s">
        <v>41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15.75" x14ac:dyDescent="0.25">
      <c r="A3" s="25"/>
      <c r="B3" s="26"/>
      <c r="C3" s="27"/>
      <c r="D3" s="55"/>
      <c r="E3" s="55"/>
      <c r="F3" s="55"/>
      <c r="G3" s="55"/>
      <c r="H3" s="55"/>
      <c r="I3" s="41"/>
      <c r="J3" s="28"/>
      <c r="K3" s="27"/>
      <c r="L3" s="55"/>
      <c r="M3" s="55"/>
      <c r="N3" s="55"/>
      <c r="O3" s="55"/>
      <c r="P3" s="55"/>
      <c r="Q3" s="29"/>
    </row>
    <row r="4" spans="1:17" ht="15.75" x14ac:dyDescent="0.25">
      <c r="A4" s="2"/>
      <c r="C4" s="7"/>
      <c r="D4" s="47" t="s">
        <v>14</v>
      </c>
      <c r="E4" s="48"/>
      <c r="F4" s="48"/>
      <c r="G4" s="48"/>
      <c r="H4" s="48"/>
      <c r="I4" s="40"/>
      <c r="J4" s="19"/>
      <c r="K4" s="33"/>
      <c r="L4" s="48" t="s">
        <v>0</v>
      </c>
      <c r="M4" s="48"/>
      <c r="N4" s="48"/>
      <c r="O4" s="48"/>
      <c r="P4" s="48"/>
      <c r="Q4" s="30"/>
    </row>
    <row r="5" spans="1:17" x14ac:dyDescent="0.25">
      <c r="A5" s="1" t="s">
        <v>32</v>
      </c>
      <c r="C5" s="7"/>
      <c r="D5" s="12" t="s">
        <v>1</v>
      </c>
      <c r="E5" s="13"/>
      <c r="F5" s="13" t="s">
        <v>2</v>
      </c>
      <c r="G5" s="13"/>
      <c r="H5" s="13" t="s">
        <v>3</v>
      </c>
      <c r="I5" s="14"/>
      <c r="J5" s="20"/>
      <c r="K5" s="34"/>
      <c r="L5" s="13" t="s">
        <v>1</v>
      </c>
      <c r="M5" s="13"/>
      <c r="N5" s="13" t="s">
        <v>2</v>
      </c>
      <c r="O5" s="13"/>
      <c r="P5" s="13" t="s">
        <v>3</v>
      </c>
      <c r="Q5" s="30"/>
    </row>
    <row r="6" spans="1:17" x14ac:dyDescent="0.25">
      <c r="A6" s="1"/>
      <c r="C6" s="7"/>
      <c r="J6" s="18"/>
      <c r="K6" s="7"/>
      <c r="Q6" s="30"/>
    </row>
    <row r="7" spans="1:17" x14ac:dyDescent="0.25">
      <c r="A7" s="1" t="s">
        <v>19</v>
      </c>
      <c r="C7" s="7"/>
      <c r="D7" s="3">
        <v>2508</v>
      </c>
      <c r="E7" s="3"/>
      <c r="F7" s="3">
        <v>2513.94</v>
      </c>
      <c r="G7" s="3"/>
      <c r="H7" s="3">
        <f>D7-F7</f>
        <v>-5.9400000000000546</v>
      </c>
      <c r="I7" s="23"/>
      <c r="J7" s="21"/>
      <c r="K7" s="36" t="s">
        <v>9</v>
      </c>
      <c r="L7" s="3">
        <v>12682</v>
      </c>
      <c r="M7" s="3"/>
      <c r="N7" s="3">
        <v>12682</v>
      </c>
      <c r="O7" s="3"/>
      <c r="P7" s="3">
        <f>N7-L7</f>
        <v>0</v>
      </c>
      <c r="Q7" s="31"/>
    </row>
    <row r="8" spans="1:17" x14ac:dyDescent="0.25">
      <c r="A8" s="1" t="s">
        <v>34</v>
      </c>
      <c r="C8" s="7"/>
      <c r="D8" s="3">
        <v>272</v>
      </c>
      <c r="E8" s="3"/>
      <c r="F8" s="3">
        <v>342.26</v>
      </c>
      <c r="G8" s="3"/>
      <c r="H8" s="3">
        <f t="shared" ref="H8:H25" si="0">D8-F8</f>
        <v>-70.259999999999991</v>
      </c>
      <c r="I8" s="23"/>
      <c r="J8" s="21"/>
      <c r="K8" s="36" t="s">
        <v>10</v>
      </c>
      <c r="L8" s="3">
        <v>0</v>
      </c>
      <c r="M8" s="3"/>
      <c r="N8" s="3">
        <v>0</v>
      </c>
      <c r="O8" s="3"/>
      <c r="P8" s="3">
        <f t="shared" ref="P8:P11" si="1">N8-L8</f>
        <v>0</v>
      </c>
      <c r="Q8" s="31"/>
    </row>
    <row r="9" spans="1:17" x14ac:dyDescent="0.25">
      <c r="A9" s="1" t="s">
        <v>7</v>
      </c>
      <c r="C9" s="7"/>
      <c r="D9" s="3">
        <v>625</v>
      </c>
      <c r="E9" s="3"/>
      <c r="F9" s="3">
        <v>0</v>
      </c>
      <c r="G9" s="3"/>
      <c r="H9" s="3">
        <f t="shared" si="0"/>
        <v>625</v>
      </c>
      <c r="I9" s="23"/>
      <c r="J9" s="21"/>
      <c r="K9" s="7" t="s">
        <v>12</v>
      </c>
      <c r="L9" s="3">
        <v>0</v>
      </c>
      <c r="M9" s="3"/>
      <c r="N9" s="3">
        <v>18.739999999999998</v>
      </c>
      <c r="O9" s="3"/>
      <c r="P9" s="3">
        <f t="shared" si="1"/>
        <v>18.739999999999998</v>
      </c>
      <c r="Q9" s="31"/>
    </row>
    <row r="10" spans="1:17" x14ac:dyDescent="0.25">
      <c r="A10" s="1" t="s">
        <v>22</v>
      </c>
      <c r="C10" s="7"/>
      <c r="D10" s="3">
        <v>50</v>
      </c>
      <c r="E10" s="3"/>
      <c r="F10" s="3">
        <v>100</v>
      </c>
      <c r="G10" s="3"/>
      <c r="H10" s="3">
        <f t="shared" si="0"/>
        <v>-50</v>
      </c>
      <c r="I10" s="23">
        <v>2</v>
      </c>
      <c r="J10" s="21"/>
      <c r="K10" s="7" t="s">
        <v>17</v>
      </c>
      <c r="L10" s="3">
        <v>0</v>
      </c>
      <c r="M10" s="3"/>
      <c r="N10" s="3">
        <v>0</v>
      </c>
      <c r="O10" s="3"/>
      <c r="P10" s="3">
        <f t="shared" si="1"/>
        <v>0</v>
      </c>
      <c r="Q10" s="31"/>
    </row>
    <row r="11" spans="1:17" x14ac:dyDescent="0.25">
      <c r="A11" s="1" t="s">
        <v>21</v>
      </c>
      <c r="C11" s="7"/>
      <c r="D11" s="3">
        <v>125</v>
      </c>
      <c r="E11" s="3"/>
      <c r="F11" s="3">
        <v>50</v>
      </c>
      <c r="G11" s="3"/>
      <c r="H11" s="3">
        <f t="shared" si="0"/>
        <v>75</v>
      </c>
      <c r="I11" s="23"/>
      <c r="J11" s="21"/>
      <c r="K11" s="7" t="s">
        <v>28</v>
      </c>
      <c r="L11" s="3">
        <v>0</v>
      </c>
      <c r="M11" s="3"/>
      <c r="N11" s="3">
        <v>0</v>
      </c>
      <c r="O11" s="3"/>
      <c r="P11" s="3">
        <f t="shared" si="1"/>
        <v>0</v>
      </c>
      <c r="Q11" s="31"/>
    </row>
    <row r="12" spans="1:17" x14ac:dyDescent="0.25">
      <c r="A12" s="1" t="s">
        <v>25</v>
      </c>
      <c r="C12" s="7"/>
      <c r="D12" s="3">
        <v>210</v>
      </c>
      <c r="E12" s="3"/>
      <c r="F12" s="3">
        <v>202</v>
      </c>
      <c r="G12" s="3"/>
      <c r="H12" s="3">
        <f t="shared" si="0"/>
        <v>8</v>
      </c>
      <c r="I12" s="23"/>
      <c r="J12" s="21"/>
      <c r="K12" s="36" t="s">
        <v>11</v>
      </c>
      <c r="L12" s="3">
        <v>0</v>
      </c>
      <c r="M12" s="3"/>
      <c r="N12" s="3">
        <v>0</v>
      </c>
      <c r="O12" s="3"/>
      <c r="P12" s="3">
        <f>N12-L12</f>
        <v>0</v>
      </c>
      <c r="Q12" s="31"/>
    </row>
    <row r="13" spans="1:17" x14ac:dyDescent="0.25">
      <c r="A13" s="1" t="s">
        <v>8</v>
      </c>
      <c r="C13" s="7"/>
      <c r="D13" s="3">
        <v>300</v>
      </c>
      <c r="E13" s="3"/>
      <c r="F13" s="3">
        <v>435.9</v>
      </c>
      <c r="G13" s="3"/>
      <c r="H13" s="3">
        <f t="shared" si="0"/>
        <v>-135.89999999999998</v>
      </c>
      <c r="I13" s="23">
        <v>3</v>
      </c>
      <c r="J13" s="21"/>
      <c r="K13" s="36"/>
      <c r="L13" s="11">
        <f>SUM(L7:L12)</f>
        <v>12682</v>
      </c>
      <c r="M13" s="11"/>
      <c r="N13" s="11">
        <f>SUM(N7:N12)</f>
        <v>12700.74</v>
      </c>
      <c r="O13" s="11"/>
      <c r="P13" s="11">
        <f>SUM(P7:P12)</f>
        <v>18.739999999999998</v>
      </c>
      <c r="Q13" s="31"/>
    </row>
    <row r="14" spans="1:17" x14ac:dyDescent="0.25">
      <c r="A14" s="1" t="s">
        <v>23</v>
      </c>
      <c r="C14" s="7"/>
      <c r="D14" s="3">
        <v>50</v>
      </c>
      <c r="E14" s="3"/>
      <c r="F14" s="3">
        <v>0</v>
      </c>
      <c r="G14" s="3"/>
      <c r="H14" s="3">
        <f t="shared" si="0"/>
        <v>50</v>
      </c>
      <c r="I14" s="23"/>
      <c r="J14" s="21"/>
      <c r="K14" s="36"/>
      <c r="Q14" s="31"/>
    </row>
    <row r="15" spans="1:17" x14ac:dyDescent="0.25">
      <c r="A15" s="1" t="s">
        <v>27</v>
      </c>
      <c r="C15" s="7"/>
      <c r="D15" s="3">
        <v>0</v>
      </c>
      <c r="E15" s="3"/>
      <c r="F15" s="3">
        <v>0</v>
      </c>
      <c r="G15" s="3"/>
      <c r="H15" s="3">
        <f t="shared" si="0"/>
        <v>0</v>
      </c>
      <c r="I15" s="23"/>
      <c r="J15" s="21"/>
      <c r="K15" s="36" t="s">
        <v>13</v>
      </c>
      <c r="L15" s="3">
        <v>295.76</v>
      </c>
      <c r="N15" s="3">
        <v>376.89</v>
      </c>
      <c r="P15" s="3">
        <f>N15-L15</f>
        <v>81.13</v>
      </c>
      <c r="Q15" s="44">
        <v>1</v>
      </c>
    </row>
    <row r="16" spans="1:17" x14ac:dyDescent="0.25">
      <c r="A16" s="1" t="s">
        <v>30</v>
      </c>
      <c r="C16" s="7"/>
      <c r="D16" s="3">
        <v>36</v>
      </c>
      <c r="E16" s="3"/>
      <c r="F16" s="3">
        <v>656.7</v>
      </c>
      <c r="G16" s="3"/>
      <c r="H16" s="3">
        <f t="shared" si="0"/>
        <v>-620.70000000000005</v>
      </c>
      <c r="I16" s="23">
        <v>4</v>
      </c>
      <c r="J16" s="21"/>
      <c r="K16" s="36"/>
      <c r="Q16" s="31"/>
    </row>
    <row r="17" spans="1:18" x14ac:dyDescent="0.25">
      <c r="A17" s="1" t="s">
        <v>24</v>
      </c>
      <c r="C17" s="7"/>
      <c r="D17" s="3">
        <v>500</v>
      </c>
      <c r="E17" s="3"/>
      <c r="F17" s="3">
        <v>156.02000000000001</v>
      </c>
      <c r="G17" s="3"/>
      <c r="H17" s="3">
        <f t="shared" si="0"/>
        <v>343.98</v>
      </c>
      <c r="I17" s="23"/>
      <c r="J17" s="21"/>
      <c r="K17" s="36"/>
      <c r="L17" s="11">
        <f>L13+L15</f>
        <v>12977.76</v>
      </c>
      <c r="M17" s="17"/>
      <c r="N17" s="11">
        <f>N13+N15</f>
        <v>13077.63</v>
      </c>
      <c r="O17" s="17"/>
      <c r="P17" s="11">
        <f>P13+P15</f>
        <v>99.86999999999999</v>
      </c>
      <c r="Q17" s="31"/>
    </row>
    <row r="18" spans="1:18" x14ac:dyDescent="0.25">
      <c r="A18" s="1" t="s">
        <v>26</v>
      </c>
      <c r="C18" s="7"/>
      <c r="D18" s="3">
        <v>250</v>
      </c>
      <c r="E18" s="3"/>
      <c r="F18" s="3">
        <v>365</v>
      </c>
      <c r="G18" s="3"/>
      <c r="H18" s="3">
        <f t="shared" si="0"/>
        <v>-115</v>
      </c>
      <c r="I18" s="23">
        <v>5</v>
      </c>
      <c r="J18" s="21"/>
      <c r="K18" s="39"/>
      <c r="L18" s="37"/>
      <c r="M18" s="37"/>
      <c r="N18" s="37"/>
      <c r="O18" s="37"/>
      <c r="P18" s="37"/>
      <c r="Q18" s="31"/>
    </row>
    <row r="19" spans="1:18" x14ac:dyDescent="0.25">
      <c r="A19" s="1" t="s">
        <v>20</v>
      </c>
      <c r="C19" s="7"/>
      <c r="D19" s="3">
        <v>150</v>
      </c>
      <c r="E19" s="3"/>
      <c r="F19" s="3">
        <v>192.75</v>
      </c>
      <c r="G19" s="3"/>
      <c r="H19" s="3">
        <f t="shared" si="0"/>
        <v>-42.75</v>
      </c>
      <c r="I19" s="23">
        <v>6</v>
      </c>
      <c r="J19" s="21"/>
      <c r="K19" s="36"/>
      <c r="L19" s="3"/>
      <c r="M19" s="3"/>
      <c r="N19" s="3"/>
      <c r="O19" s="3"/>
      <c r="P19" s="3"/>
      <c r="Q19" s="42"/>
    </row>
    <row r="20" spans="1:18" x14ac:dyDescent="0.25">
      <c r="A20" s="1" t="s">
        <v>29</v>
      </c>
      <c r="C20" s="7"/>
      <c r="D20" s="3">
        <v>0</v>
      </c>
      <c r="E20" s="3"/>
      <c r="F20" s="3">
        <v>0</v>
      </c>
      <c r="G20" s="3"/>
      <c r="H20" s="3">
        <f t="shared" si="0"/>
        <v>0</v>
      </c>
      <c r="I20" s="23"/>
      <c r="J20" s="21"/>
      <c r="K20" s="35" t="s">
        <v>33</v>
      </c>
      <c r="L20" s="16">
        <v>16535.3</v>
      </c>
      <c r="M20" s="16"/>
      <c r="N20" s="16">
        <v>16535.3</v>
      </c>
      <c r="O20" s="16"/>
      <c r="P20" s="16">
        <f>N20-L20</f>
        <v>0</v>
      </c>
      <c r="Q20" s="31"/>
    </row>
    <row r="21" spans="1:18" x14ac:dyDescent="0.25">
      <c r="A21" s="1" t="s">
        <v>31</v>
      </c>
      <c r="C21" s="7"/>
      <c r="D21" s="3">
        <v>120</v>
      </c>
      <c r="E21" s="3"/>
      <c r="F21" s="3">
        <v>120</v>
      </c>
      <c r="G21" s="3"/>
      <c r="H21" s="3">
        <f t="shared" si="0"/>
        <v>0</v>
      </c>
      <c r="I21" s="23"/>
      <c r="J21" s="21"/>
      <c r="K21" s="36"/>
      <c r="L21" s="3"/>
      <c r="M21" s="3"/>
      <c r="N21" s="3"/>
      <c r="O21" s="3"/>
      <c r="P21" s="3"/>
      <c r="Q21" s="31"/>
    </row>
    <row r="22" spans="1:18" x14ac:dyDescent="0.25">
      <c r="A22" s="1" t="s">
        <v>35</v>
      </c>
      <c r="C22" s="7"/>
      <c r="D22" s="3">
        <v>100</v>
      </c>
      <c r="E22" s="3"/>
      <c r="F22" s="3">
        <v>65</v>
      </c>
      <c r="G22" s="3"/>
      <c r="H22" s="3">
        <f t="shared" si="0"/>
        <v>35</v>
      </c>
      <c r="I22" s="23"/>
      <c r="J22" s="21"/>
      <c r="K22" s="36" t="s">
        <v>15</v>
      </c>
      <c r="L22" s="3">
        <f>L17</f>
        <v>12977.76</v>
      </c>
      <c r="M22" s="3"/>
      <c r="N22" s="3">
        <f>N17</f>
        <v>13077.63</v>
      </c>
      <c r="O22" s="3"/>
      <c r="P22" s="3">
        <f>N22-L22</f>
        <v>99.869999999998981</v>
      </c>
      <c r="Q22" s="31"/>
    </row>
    <row r="23" spans="1:18" x14ac:dyDescent="0.25">
      <c r="A23" s="43" t="s">
        <v>28</v>
      </c>
      <c r="C23" s="7"/>
      <c r="D23" s="3">
        <v>500</v>
      </c>
      <c r="E23" s="3"/>
      <c r="F23" s="3">
        <v>374</v>
      </c>
      <c r="G23" s="3"/>
      <c r="H23" s="3">
        <f t="shared" si="0"/>
        <v>126</v>
      </c>
      <c r="I23" s="23"/>
      <c r="J23" s="21"/>
      <c r="K23" s="36" t="s">
        <v>16</v>
      </c>
      <c r="L23" s="3">
        <f>D31</f>
        <v>5966</v>
      </c>
      <c r="M23" s="3"/>
      <c r="N23" s="3">
        <f>F31</f>
        <v>5746.18</v>
      </c>
      <c r="O23" s="3"/>
      <c r="P23" s="3">
        <f>L23-N23</f>
        <v>219.81999999999971</v>
      </c>
      <c r="Q23" s="31"/>
    </row>
    <row r="24" spans="1:18" x14ac:dyDescent="0.25">
      <c r="A24" s="1" t="s">
        <v>17</v>
      </c>
      <c r="C24" s="7"/>
      <c r="D24" s="3">
        <v>0</v>
      </c>
      <c r="E24" s="3"/>
      <c r="F24" s="3">
        <v>0</v>
      </c>
      <c r="G24" s="3"/>
      <c r="H24" s="3">
        <f t="shared" si="0"/>
        <v>0</v>
      </c>
      <c r="I24" s="23"/>
      <c r="J24" s="21"/>
      <c r="K24" s="36"/>
      <c r="L24" s="3"/>
      <c r="M24" s="3"/>
      <c r="N24" s="3"/>
      <c r="O24" s="3"/>
      <c r="P24" s="3"/>
      <c r="Q24" s="31"/>
    </row>
    <row r="25" spans="1:18" x14ac:dyDescent="0.25">
      <c r="A25" s="1" t="s">
        <v>36</v>
      </c>
      <c r="C25" s="7"/>
      <c r="D25" s="3">
        <v>0</v>
      </c>
      <c r="E25" s="3"/>
      <c r="F25" s="3">
        <v>0</v>
      </c>
      <c r="G25" s="3"/>
      <c r="H25" s="3">
        <f t="shared" si="0"/>
        <v>0</v>
      </c>
      <c r="I25" s="23"/>
      <c r="J25" s="21"/>
      <c r="K25" s="35" t="s">
        <v>42</v>
      </c>
      <c r="L25" s="16">
        <f>L20+L22-L23</f>
        <v>23547.059999999998</v>
      </c>
      <c r="M25" s="16"/>
      <c r="N25" s="16">
        <f>N20+N22-N23</f>
        <v>23866.75</v>
      </c>
      <c r="O25" s="3"/>
      <c r="P25" s="16">
        <f>SUM(P20:P24)</f>
        <v>319.68999999999869</v>
      </c>
      <c r="Q25" s="31"/>
    </row>
    <row r="26" spans="1:18" x14ac:dyDescent="0.25">
      <c r="A26" s="1"/>
      <c r="C26" s="7"/>
      <c r="D26" s="3"/>
      <c r="E26" s="3"/>
      <c r="F26" s="3"/>
      <c r="G26" s="3"/>
      <c r="H26" s="3"/>
      <c r="I26" s="23"/>
      <c r="J26" s="21"/>
      <c r="Q26" s="31"/>
    </row>
    <row r="27" spans="1:18" x14ac:dyDescent="0.25">
      <c r="A27" s="4" t="s">
        <v>4</v>
      </c>
      <c r="C27" s="7"/>
      <c r="D27" s="9">
        <f>SUM(D7:D26)</f>
        <v>5796</v>
      </c>
      <c r="E27" s="10"/>
      <c r="F27" s="11">
        <f>SUM(F7:F26)</f>
        <v>5573.5700000000006</v>
      </c>
      <c r="G27" s="11"/>
      <c r="H27" s="11">
        <f>SUM(H7:H26)</f>
        <v>222.42999999999995</v>
      </c>
      <c r="I27" s="23"/>
      <c r="J27" s="21"/>
      <c r="K27" s="37"/>
      <c r="L27" s="37"/>
      <c r="M27" s="37"/>
      <c r="N27" s="37"/>
      <c r="O27" s="37"/>
      <c r="P27" s="37"/>
      <c r="Q27" s="38"/>
      <c r="R27" s="3"/>
    </row>
    <row r="28" spans="1:18" x14ac:dyDescent="0.25">
      <c r="A28" s="1"/>
      <c r="C28" s="7"/>
      <c r="I28" s="23"/>
      <c r="J28" s="21"/>
      <c r="Q28" s="30"/>
    </row>
    <row r="29" spans="1:18" x14ac:dyDescent="0.25">
      <c r="A29" s="4" t="s">
        <v>5</v>
      </c>
      <c r="C29" s="7"/>
      <c r="D29" s="3">
        <v>170</v>
      </c>
      <c r="F29" s="3">
        <v>172.61</v>
      </c>
      <c r="H29" s="3">
        <f t="shared" ref="H29" si="2">D29-F29</f>
        <v>-2.6100000000000136</v>
      </c>
      <c r="I29" s="23">
        <v>7</v>
      </c>
      <c r="J29" s="21"/>
      <c r="K29" s="15" t="s">
        <v>43</v>
      </c>
      <c r="L29" t="s">
        <v>44</v>
      </c>
      <c r="Q29" s="31"/>
    </row>
    <row r="30" spans="1:18" x14ac:dyDescent="0.25">
      <c r="A30" s="1"/>
      <c r="C30" s="7"/>
      <c r="I30" s="23"/>
      <c r="J30" s="21"/>
      <c r="K30" s="57">
        <v>2</v>
      </c>
      <c r="L30" s="3" t="s">
        <v>37</v>
      </c>
      <c r="M30" s="3"/>
      <c r="N30" s="3"/>
      <c r="O30" s="3"/>
      <c r="P30" s="3"/>
      <c r="Q30" s="31"/>
    </row>
    <row r="31" spans="1:18" x14ac:dyDescent="0.25">
      <c r="A31" s="4" t="s">
        <v>6</v>
      </c>
      <c r="C31" s="7"/>
      <c r="D31" s="11">
        <f>D27+D29</f>
        <v>5966</v>
      </c>
      <c r="E31" s="17"/>
      <c r="F31" s="11">
        <f>F27+F29</f>
        <v>5746.18</v>
      </c>
      <c r="G31" s="17"/>
      <c r="H31" s="11">
        <f>H27+H29</f>
        <v>219.81999999999994</v>
      </c>
      <c r="I31" s="23"/>
      <c r="J31" s="21"/>
      <c r="K31" s="57">
        <v>3</v>
      </c>
      <c r="L31" s="3" t="s">
        <v>38</v>
      </c>
      <c r="M31" s="3"/>
      <c r="N31" s="3"/>
      <c r="O31" s="3"/>
      <c r="P31" s="3"/>
      <c r="Q31" s="31"/>
    </row>
    <row r="32" spans="1:18" x14ac:dyDescent="0.25">
      <c r="A32" s="4"/>
      <c r="C32" s="7"/>
      <c r="D32" s="16"/>
      <c r="E32" s="15"/>
      <c r="F32" s="16"/>
      <c r="G32" s="15"/>
      <c r="H32" s="16"/>
      <c r="I32" s="23"/>
      <c r="J32" s="21"/>
      <c r="K32" s="57">
        <v>4</v>
      </c>
      <c r="L32" s="3" t="s">
        <v>45</v>
      </c>
      <c r="M32" s="3"/>
      <c r="N32" s="3"/>
      <c r="O32" s="3"/>
      <c r="P32" s="3"/>
      <c r="Q32" s="31"/>
    </row>
    <row r="33" spans="1:17" x14ac:dyDescent="0.25">
      <c r="A33" s="4"/>
      <c r="B33" s="15"/>
      <c r="C33" s="24"/>
      <c r="D33" s="3"/>
      <c r="E33" s="15"/>
      <c r="F33" s="16"/>
      <c r="G33" s="15"/>
      <c r="H33" s="16"/>
      <c r="I33" s="23"/>
      <c r="J33" s="21"/>
      <c r="K33" s="56"/>
      <c r="L33" s="3" t="s">
        <v>46</v>
      </c>
      <c r="M33" s="3"/>
      <c r="N33" s="3"/>
      <c r="O33" s="3"/>
      <c r="P33" s="3"/>
      <c r="Q33" s="31"/>
    </row>
    <row r="34" spans="1:17" x14ac:dyDescent="0.25">
      <c r="A34" s="4"/>
      <c r="C34" s="24"/>
      <c r="D34" s="3"/>
      <c r="E34" s="15"/>
      <c r="F34" s="16"/>
      <c r="G34" s="15"/>
      <c r="H34" s="16"/>
      <c r="I34" s="23"/>
      <c r="J34" s="21"/>
      <c r="K34" s="57">
        <v>5</v>
      </c>
      <c r="L34" s="3" t="s">
        <v>47</v>
      </c>
      <c r="M34" s="3"/>
      <c r="N34" s="3"/>
      <c r="O34" s="3"/>
      <c r="P34" s="3"/>
      <c r="Q34" s="31"/>
    </row>
    <row r="35" spans="1:17" x14ac:dyDescent="0.25">
      <c r="A35" s="4"/>
      <c r="C35" s="24"/>
      <c r="D35" s="3"/>
      <c r="E35" s="15"/>
      <c r="F35" s="16"/>
      <c r="G35" s="15"/>
      <c r="H35" s="16"/>
      <c r="I35" s="23"/>
      <c r="J35" s="21"/>
      <c r="K35" s="56"/>
      <c r="L35" s="3" t="s">
        <v>48</v>
      </c>
      <c r="M35" s="3"/>
      <c r="N35" s="3"/>
      <c r="O35" s="3"/>
      <c r="P35" s="3"/>
      <c r="Q35" s="31"/>
    </row>
    <row r="36" spans="1:17" x14ac:dyDescent="0.25">
      <c r="A36" s="4"/>
      <c r="C36" s="24"/>
      <c r="D36" s="3"/>
      <c r="E36" s="15"/>
      <c r="F36" s="16"/>
      <c r="G36" s="15"/>
      <c r="H36" s="16"/>
      <c r="I36" s="23"/>
      <c r="J36" s="21"/>
      <c r="K36" s="57">
        <v>6</v>
      </c>
      <c r="L36" s="3" t="s">
        <v>49</v>
      </c>
      <c r="M36" s="3"/>
      <c r="N36" s="3"/>
      <c r="O36" s="3"/>
      <c r="P36" s="3"/>
      <c r="Q36" s="31"/>
    </row>
    <row r="37" spans="1:17" x14ac:dyDescent="0.25">
      <c r="A37" s="4"/>
      <c r="C37" s="24"/>
      <c r="D37" s="3"/>
      <c r="E37" s="15"/>
      <c r="F37" s="16"/>
      <c r="G37" s="15"/>
      <c r="H37" s="16"/>
      <c r="I37" s="23"/>
      <c r="J37" s="21"/>
      <c r="K37" s="57">
        <v>7</v>
      </c>
      <c r="L37" s="3" t="s">
        <v>39</v>
      </c>
      <c r="M37" s="3"/>
      <c r="N37" s="3"/>
      <c r="O37" s="3"/>
      <c r="P37" s="3"/>
      <c r="Q37" s="31"/>
    </row>
    <row r="38" spans="1:17" x14ac:dyDescent="0.25">
      <c r="A38" s="1"/>
      <c r="C38" s="45"/>
      <c r="D38" s="46"/>
      <c r="I38" s="16"/>
      <c r="J38" s="18"/>
      <c r="K38" s="56"/>
      <c r="L38" s="3" t="s">
        <v>40</v>
      </c>
      <c r="Q38" s="30"/>
    </row>
    <row r="39" spans="1:17" x14ac:dyDescent="0.25">
      <c r="A39" s="1"/>
      <c r="C39" s="45"/>
      <c r="D39" s="46"/>
      <c r="I39" s="16"/>
      <c r="J39" s="18"/>
      <c r="Q39" s="30"/>
    </row>
    <row r="40" spans="1:17" ht="15.75" thickBot="1" x14ac:dyDescent="0.3">
      <c r="A40" s="5"/>
      <c r="B40" s="6"/>
      <c r="C40" s="8"/>
      <c r="D40" s="6"/>
      <c r="E40" s="6"/>
      <c r="F40" s="6"/>
      <c r="G40" s="6"/>
      <c r="H40" s="6"/>
      <c r="I40" s="6"/>
      <c r="J40" s="22"/>
      <c r="K40" s="6"/>
      <c r="L40" s="6"/>
      <c r="M40" s="6"/>
      <c r="N40" s="6"/>
      <c r="O40" s="6"/>
      <c r="P40" s="6"/>
      <c r="Q40" s="32"/>
    </row>
  </sheetData>
  <mergeCells count="6">
    <mergeCell ref="D4:H4"/>
    <mergeCell ref="L4:P4"/>
    <mergeCell ref="A1:Q1"/>
    <mergeCell ref="A2:Q2"/>
    <mergeCell ref="D3:H3"/>
    <mergeCell ref="L3:P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2022-07-06T14:22:04Z</cp:lastPrinted>
  <dcterms:created xsi:type="dcterms:W3CDTF">2015-06-05T18:17:20Z</dcterms:created>
  <dcterms:modified xsi:type="dcterms:W3CDTF">2022-10-13T11:06:27Z</dcterms:modified>
</cp:coreProperties>
</file>